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РАБОТА\ТЕНДЕРА\2025\4 квартал\ЗЦПТ Ноябрь (Набор подарочный)\Объявление на Рус\"/>
    </mc:Choice>
  </mc:AlternateContent>
  <bookViews>
    <workbookView xWindow="0" yWindow="0" windowWidth="28800" windowHeight="12135"/>
  </bookViews>
  <sheets>
    <sheet name="товары" sheetId="2" r:id="rId1"/>
    <sheet name="Лист1" sheetId="3" r:id="rId2"/>
  </sheets>
  <definedNames>
    <definedName name="_xlnm._FilterDatabase" localSheetId="0" hidden="1">товары!$A$5:$GO$14</definedName>
    <definedName name="_xlnm.Print_Area" localSheetId="0">товары!$A$1:$P$23</definedName>
  </definedNames>
  <calcPr calcId="152511"/>
</workbook>
</file>

<file path=xl/calcChain.xml><?xml version="1.0" encoding="utf-8"?>
<calcChain xmlns="http://schemas.openxmlformats.org/spreadsheetml/2006/main">
  <c r="J6" i="2" l="1"/>
  <c r="I13" i="2" l="1"/>
  <c r="K13" i="2" s="1"/>
  <c r="I12" i="2"/>
  <c r="K12" i="2" s="1"/>
  <c r="I11" i="2"/>
  <c r="K11" i="2" s="1"/>
  <c r="I10" i="2"/>
  <c r="I9" i="2"/>
  <c r="K9" i="2" s="1"/>
  <c r="I8" i="2"/>
  <c r="K8" i="2" s="1"/>
  <c r="I7" i="2"/>
  <c r="K7" i="2" s="1"/>
  <c r="K10" i="2"/>
  <c r="K6" i="2"/>
  <c r="L6" i="2" l="1"/>
  <c r="L15" i="2" s="1"/>
  <c r="K15" i="2"/>
  <c r="S13" i="2"/>
  <c r="S12" i="2"/>
  <c r="S11" i="2"/>
  <c r="S10" i="2"/>
  <c r="S9" i="2"/>
  <c r="T9" i="2" s="1"/>
  <c r="S8" i="2"/>
  <c r="S7" i="2"/>
  <c r="T11" i="2" l="1"/>
  <c r="K14" i="2"/>
  <c r="T12" i="2"/>
  <c r="T13" i="2"/>
  <c r="T7" i="2"/>
  <c r="T10" i="2"/>
  <c r="T8" i="2"/>
</calcChain>
</file>

<file path=xl/sharedStrings.xml><?xml version="1.0" encoding="utf-8"?>
<sst xmlns="http://schemas.openxmlformats.org/spreadsheetml/2006/main" count="104" uniqueCount="67">
  <si>
    <t>№ Лота</t>
  </si>
  <si>
    <t>Наименование заказчика (его структурное подразделение)</t>
  </si>
  <si>
    <t>№ позиции по Плану закупок</t>
  </si>
  <si>
    <t>код по ЕНС ТРУ*</t>
  </si>
  <si>
    <t>ЦЖС</t>
  </si>
  <si>
    <t>Алтайский край, город Горняк, Восточный ж/д участок</t>
  </si>
  <si>
    <t>Место поставки товаров</t>
  </si>
  <si>
    <t>Срок поставки товаров</t>
  </si>
  <si>
    <t>Размер авансового платежа, %</t>
  </si>
  <si>
    <t xml:space="preserve">*ЕНС ТРУ - Единый номенклуатурный справочник товаров, работ и услуг Товарищества с ограниченной ответственностью "Самрук-Қазына Контракт", размещенный на сайте: www.skc.kz
</t>
  </si>
  <si>
    <t xml:space="preserve">                                                                                      </t>
  </si>
  <si>
    <t>Перечень закупаемых товаров</t>
  </si>
  <si>
    <t>Наименование закупаемых товаров</t>
  </si>
  <si>
    <t>Единица измерения</t>
  </si>
  <si>
    <t>Кол-во (объем)</t>
  </si>
  <si>
    <t>Сумма выделенная для закупки без учета НДС в рублях</t>
  </si>
  <si>
    <t>0, окончательный расчет в течение 60 календарных дней с даты подписания акта приема-передачи товаров</t>
  </si>
  <si>
    <t>Дополнительная характеристика закупаемых товаров</t>
  </si>
  <si>
    <t>с даты подписания договора в течение 90 календарных дней</t>
  </si>
  <si>
    <t>Сумма выделенная для закупки за единицу без учета НДС в рублях</t>
  </si>
  <si>
    <t>Условия поставки в соответствии с ИНКОТЕРМС 2010</t>
  </si>
  <si>
    <t>DDP</t>
  </si>
  <si>
    <t>Проволока</t>
  </si>
  <si>
    <t>Стремянка</t>
  </si>
  <si>
    <t>Чертеж 42.00.00. Перемычки к кабельным стойкам преднаначены для соединения кабеля кабельной стойкой с рельсовой цепью (рельсами). Состоит из деталей: штепселя, гибкого троса, контактного болта, изоляционных шайб, изоляционной втулки, гайки с резьбой М6</t>
  </si>
  <si>
    <t xml:space="preserve">ГОСТ 1668-73, проволока линейная стальная, оцинкованная для воздушных линий связи, диаметр 4 мм.   </t>
  </si>
  <si>
    <t>ССВ-2,1 Полная длина стремянки (L), мм: 2077. Высота рабочей площадки (h), мм: 1300. Ширина вершины лестницы (a), мм: 360. Ширина ос нования лестницы (b), мм: 690. Шаг ступеней (с), мм: 340. Масса, кг: 10,75. Количество ступеней (n), шт.: 4." Данная стрем  янка приме няется при работах, когда необходимо установить ее к вертикальным поверхностям. Рабочая площадка имеет держатель из нержавеющей стал и. Ступени покрыты противоскользящей крошкой. Все металлические детали выполнены из нержавеющей стали, либо из   оцинкованного железа. ССВ подходят для работ на открытом воздухе. В разложенном рабочем положении лестничная секция и опорная секция имеют одинаковый нак лон к плоскости пола (площади), на которой устанавливается стремянка. Стремянка состоит из двух сек  ций – лестничной секции и опорной секции. Тетивы лестничной секции удлиненны над рабочей полкой стремянки примерно на 90 см и жестко замкнуты между собой упором для рук. Два шарнирных механизма, обеспечивающих подвижное сочленение секций стремянки, жестк о (двумя болтовыми соединениями каждый) укр еплены в верхней части лестничной секции. Механизмы имеют оси, проходящие сквозь профиль верхнего конца каждой тетивы опорной секции . Свободный, практически без сопротивления трения, поворот секций относительн о друг друга обеспечивается наличием фторопластовых шай б в шарнирных механизмах. Резьбовые части всех болтовых соединений закрыты колпачковыми шайбами. Стремянка в рабочем положении жестк о зафиксирована как от раздвижения, так и от сложения, во-первых,  съемными жесткими фиксаторами, во-вторых механизмом фиксации рабоч ей площадки. Стремянка оборудована верхними рабочими полками (площадками) и, по желанию клиента, съемными полочками для инструментов . Ступени стремянки в рабочем положении имеют горизон тальную верхнюю поверхность (за исключением первой и последней ступеней) и прот ивоскользящее покрытие. Стремянка изготавливается из стеклопластикового профиля, который имеет форму прямоугольной трубы с размерами сечения 40х25 мм. Основание стремянки баз овой модели имеет подпятник, выполненный в виде башмаков из резины с рифленой подошвой. Ве рхние концы тетив плотно закрыты пластмассовыми заглушками.</t>
  </si>
  <si>
    <t xml:space="preserve">ГОСТ 667-73, серная аккумуляторная. Упаковка - заводская пластмассовая канистра вместимостью от 20 до 54 кг с обрешеткой   </t>
  </si>
  <si>
    <t>Перемычка троссовая изолированная к путевым трансформаторным ящикам, длина 1620±10 мм, длина заготовки каната - 1660-10мм, масса - 0,36 кг. Комплект состоит из: перемычка к ближнему рельсу 1620мм, к дальнему рельсу 3600мм, изоляционная шайба - 4шт, изоляционная вт улка - 2шт, гайка с резьбой М6 - 2шт..</t>
  </si>
  <si>
    <t>Джемперная перемычка для автономной тяги 1,2м Тип 2 20-00-00 стальные</t>
  </si>
  <si>
    <t>462 Т</t>
  </si>
  <si>
    <t>271240.900.000108</t>
  </si>
  <si>
    <t>463 Т</t>
  </si>
  <si>
    <t>243411.700.000021</t>
  </si>
  <si>
    <t>471 Т</t>
  </si>
  <si>
    <t>222929.900.000004</t>
  </si>
  <si>
    <t>480 Т</t>
  </si>
  <si>
    <t>273213.700.000186</t>
  </si>
  <si>
    <t>489 Т</t>
  </si>
  <si>
    <t>201324.330.000009</t>
  </si>
  <si>
    <t>496 Т</t>
  </si>
  <si>
    <t>497 Т</t>
  </si>
  <si>
    <t>302040.300.001435</t>
  </si>
  <si>
    <t>Перемычка</t>
  </si>
  <si>
    <t>Кабель</t>
  </si>
  <si>
    <t>Кислота серная</t>
  </si>
  <si>
    <t>Соединитель стрелочный</t>
  </si>
  <si>
    <t>марка СБЗПу, напряжение не более 1 000 В</t>
  </si>
  <si>
    <t xml:space="preserve"> Тонна (метрическая)</t>
  </si>
  <si>
    <t xml:space="preserve"> Штука</t>
  </si>
  <si>
    <t xml:space="preserve"> Километр (тысяча метров)</t>
  </si>
  <si>
    <t xml:space="preserve"> Килограмм</t>
  </si>
  <si>
    <t xml:space="preserve"> Комплект</t>
  </si>
  <si>
    <t>4</t>
  </si>
  <si>
    <t>48</t>
  </si>
  <si>
    <t>Сумма выделенная для закупки с учетом НДС в рублях</t>
  </si>
  <si>
    <t>Сумма выделенная для закупки за единицу с учетом НДС в рублях</t>
  </si>
  <si>
    <t>Приобретение новогодних наборов для детей. Ассортимент и доставка новогодних наборов согласно Технической спецификации</t>
  </si>
  <si>
    <t>108222.900.000000</t>
  </si>
  <si>
    <t>Набор подарочный</t>
  </si>
  <si>
    <t xml:space="preserve">778 Упаковка </t>
  </si>
  <si>
    <t>413 Т</t>
  </si>
  <si>
    <t>с даты подписания договора по 31.12.2025</t>
  </si>
  <si>
    <t>0, окончательный расчет в течение 30 календарных дней с даты подписания акта приема-передачи товаров</t>
  </si>
  <si>
    <t>Приложение 1
к объявлению</t>
  </si>
  <si>
    <t>Директор                                                                                                                                                              ___________________________Д.У.Кожахметов</t>
  </si>
  <si>
    <t>филиала АО "НК "КТЖ"-"ВЖУ"</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</si>
</sst>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_-;\-* #,##0.00\ _₽_-;_-* &quot;-&quot;??\ _₽_-;_-@_-"/>
    <numFmt numFmtId="165" formatCode="_-* #,##0.00&quot;р.&quot;_-;\-* #,##0.00&quot;р.&quot;_-;_-* &quot;-&quot;??&quot;р.&quot;_-;_-@_-"/>
    <numFmt numFmtId="166" formatCode="_-* #,##0.0000\ _₽_-;\-* #,##0.0000\ _₽_-;_-* &quot;-&quot;????\ _₽_-;_-@_-"/>
    <numFmt numFmtId="167" formatCode="_-* #,##0.0000_-;\-* #,##0.0000_-;_-* &quot;-&quot;??_-;_-@_-"/>
    <numFmt numFmtId="168" formatCode="_-* #,##0.00_-;\-* #,##0.00_-;_-* &quot;-&quot;??_-;_-@_-"/>
  </numFmts>
  <fonts count="14" x14ac:knownFonts="1">
    <font>
      <sz val="11"/>
      <color theme="1"/>
      <name val="Calibri"/>
      <family val="2"/>
      <charset val="204"/>
      <scheme val="minor"/>
    </font>
    <font>
      <sz val="11"/>
      <color theme="1"/>
      <name val="Calibri"/>
      <family val="2"/>
      <charset val="204"/>
      <scheme val="minor"/>
    </font>
    <font>
      <sz val="10"/>
      <name val="Arial Cyr"/>
      <charset val="204"/>
    </font>
    <font>
      <sz val="10"/>
      <name val="Helv"/>
      <charset val="204"/>
    </font>
    <font>
      <sz val="11"/>
      <color theme="1"/>
      <name val="Times New Roman"/>
      <family val="1"/>
      <charset val="204"/>
    </font>
    <font>
      <b/>
      <sz val="11"/>
      <color theme="1"/>
      <name val="Times New Roman"/>
      <family val="1"/>
      <charset val="204"/>
    </font>
    <font>
      <sz val="11"/>
      <color theme="1"/>
      <name val="Calibri"/>
      <family val="2"/>
      <scheme val="minor"/>
    </font>
    <font>
      <sz val="10"/>
      <name val="Arial"/>
      <family val="2"/>
      <charset val="204"/>
    </font>
    <font>
      <sz val="11"/>
      <name val="Times New Roman"/>
      <family val="1"/>
      <charset val="204"/>
    </font>
    <font>
      <b/>
      <sz val="11"/>
      <name val="Times New Roman"/>
      <family val="1"/>
      <charset val="204"/>
    </font>
    <font>
      <sz val="11"/>
      <color theme="0" tint="-4.9989318521683403E-2"/>
      <name val="Times New Roman"/>
      <family val="1"/>
      <charset val="204"/>
    </font>
    <font>
      <b/>
      <sz val="11"/>
      <color theme="0" tint="-4.9989318521683403E-2"/>
      <name val="Times New Roman"/>
      <family val="1"/>
      <charset val="204"/>
    </font>
    <font>
      <sz val="12"/>
      <color theme="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2" fillId="0" borderId="0"/>
    <xf numFmtId="0" fontId="2" fillId="0" borderId="0"/>
    <xf numFmtId="0" fontId="3" fillId="0" borderId="0"/>
    <xf numFmtId="165" fontId="6" fillId="0" borderId="0" applyFont="0" applyFill="0" applyBorder="0" applyAlignment="0" applyProtection="0"/>
    <xf numFmtId="0" fontId="1" fillId="0" borderId="0"/>
    <xf numFmtId="0" fontId="2" fillId="0" borderId="0"/>
    <xf numFmtId="0" fontId="7" fillId="0" borderId="0"/>
    <xf numFmtId="164" fontId="1" fillId="0" borderId="0" applyFont="0" applyFill="0" applyBorder="0" applyAlignment="0" applyProtection="0"/>
  </cellStyleXfs>
  <cellXfs count="48">
    <xf numFmtId="0" fontId="0" fillId="0" borderId="0" xfId="0"/>
    <xf numFmtId="0" fontId="4" fillId="2" borderId="0" xfId="0" applyFont="1" applyFill="1" applyAlignment="1">
      <alignment horizontal="center" vertical="center"/>
    </xf>
    <xf numFmtId="0" fontId="4" fillId="2" borderId="0" xfId="0" applyFont="1" applyFill="1" applyAlignment="1">
      <alignment horizontal="center" vertical="center" wrapText="1"/>
    </xf>
    <xf numFmtId="2" fontId="4" fillId="2" borderId="0" xfId="0" applyNumberFormat="1" applyFont="1" applyFill="1" applyAlignment="1">
      <alignment horizontal="center" vertical="center" wrapText="1"/>
    </xf>
    <xf numFmtId="0" fontId="5" fillId="2" borderId="0" xfId="0" applyFont="1" applyFill="1" applyAlignment="1">
      <alignment horizontal="center" vertical="center" wrapText="1"/>
    </xf>
    <xf numFmtId="0" fontId="4" fillId="2" borderId="0" xfId="0" applyFont="1" applyFill="1" applyAlignment="1">
      <alignment vertical="top" wrapText="1"/>
    </xf>
    <xf numFmtId="0" fontId="4" fillId="2" borderId="0" xfId="0" applyFont="1" applyFill="1" applyAlignment="1">
      <alignment horizontal="left" vertical="top" wrapText="1"/>
    </xf>
    <xf numFmtId="0" fontId="10" fillId="2" borderId="0" xfId="0" applyFont="1" applyFill="1" applyBorder="1" applyAlignment="1">
      <alignment horizontal="center" vertical="center"/>
    </xf>
    <xf numFmtId="0" fontId="5" fillId="2" borderId="0" xfId="0" applyFont="1" applyFill="1" applyAlignment="1">
      <alignment horizontal="center" vertical="center"/>
    </xf>
    <xf numFmtId="0" fontId="10"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3" fillId="2" borderId="1" xfId="8"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167" fontId="4" fillId="2" borderId="0" xfId="0" applyNumberFormat="1" applyFont="1" applyFill="1"/>
    <xf numFmtId="166" fontId="10" fillId="2" borderId="0" xfId="0" applyNumberFormat="1" applyFont="1" applyFill="1" applyBorder="1" applyAlignment="1">
      <alignment horizontal="center" vertical="center"/>
    </xf>
    <xf numFmtId="2" fontId="10" fillId="2" borderId="0" xfId="0" applyNumberFormat="1" applyFont="1" applyFill="1" applyBorder="1" applyAlignment="1">
      <alignment horizontal="center" vertical="center"/>
    </xf>
    <xf numFmtId="4" fontId="11" fillId="2" borderId="0" xfId="0" applyNumberFormat="1" applyFont="1" applyFill="1" applyBorder="1" applyAlignment="1">
      <alignment horizontal="center" vertical="center"/>
    </xf>
    <xf numFmtId="0" fontId="4" fillId="2" borderId="0" xfId="0" applyFont="1" applyFill="1" applyBorder="1" applyAlignment="1">
      <alignment horizontal="center" vertical="center"/>
    </xf>
    <xf numFmtId="2" fontId="13" fillId="2" borderId="1" xfId="0" applyNumberFormat="1" applyFont="1" applyFill="1" applyBorder="1" applyAlignment="1">
      <alignment horizontal="center" vertical="center"/>
    </xf>
    <xf numFmtId="0" fontId="4" fillId="2" borderId="1" xfId="0" applyFont="1" applyFill="1" applyBorder="1" applyAlignment="1">
      <alignment horizontal="center" vertical="top" wrapText="1"/>
    </xf>
    <xf numFmtId="4" fontId="5" fillId="2" borderId="0" xfId="0" applyNumberFormat="1" applyFont="1" applyFill="1" applyAlignment="1">
      <alignment horizontal="center" vertical="center"/>
    </xf>
    <xf numFmtId="0" fontId="5" fillId="2" borderId="0" xfId="0" applyFont="1" applyFill="1" applyAlignment="1">
      <alignment horizontal="left" vertical="center"/>
    </xf>
    <xf numFmtId="0" fontId="4" fillId="2" borderId="0" xfId="0" applyFont="1" applyFill="1" applyAlignment="1">
      <alignment horizontal="center" vertical="center"/>
    </xf>
    <xf numFmtId="0" fontId="4" fillId="2" borderId="1" xfId="0" applyFont="1" applyFill="1" applyBorder="1" applyAlignment="1">
      <alignment vertical="center"/>
    </xf>
    <xf numFmtId="168" fontId="4" fillId="2" borderId="1" xfId="0" applyNumberFormat="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 xfId="2" applyFont="1" applyFill="1" applyBorder="1" applyAlignment="1">
      <alignment horizontal="center" vertical="center" wrapText="1"/>
    </xf>
    <xf numFmtId="0" fontId="9" fillId="2" borderId="1" xfId="3" applyFont="1" applyFill="1" applyBorder="1" applyAlignment="1">
      <alignment horizontal="center" vertical="center" wrapText="1"/>
    </xf>
    <xf numFmtId="2" fontId="9" fillId="2" borderId="1" xfId="3" applyNumberFormat="1" applyFont="1" applyFill="1" applyBorder="1" applyAlignment="1">
      <alignment horizontal="center" vertical="center" wrapText="1"/>
    </xf>
    <xf numFmtId="0" fontId="9" fillId="2" borderId="1" xfId="3" applyFont="1" applyFill="1" applyBorder="1" applyAlignment="1">
      <alignment horizontal="center" vertical="center" textRotation="90" wrapText="1"/>
    </xf>
    <xf numFmtId="0" fontId="9" fillId="2" borderId="1" xfId="0" applyFont="1" applyFill="1" applyBorder="1" applyAlignment="1">
      <alignment horizontal="center" vertical="center" wrapText="1"/>
    </xf>
    <xf numFmtId="9" fontId="9"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xf>
    <xf numFmtId="0" fontId="4" fillId="2" borderId="0" xfId="0" applyFont="1" applyFill="1" applyBorder="1" applyAlignment="1">
      <alignment horizontal="left" vertical="top" wrapText="1"/>
    </xf>
    <xf numFmtId="0" fontId="4" fillId="2" borderId="0" xfId="0" applyFont="1" applyFill="1" applyBorder="1" applyAlignment="1">
      <alignment horizontal="left" vertical="top"/>
    </xf>
    <xf numFmtId="0" fontId="4" fillId="2" borderId="0" xfId="0" applyFont="1" applyFill="1" applyAlignment="1">
      <alignment horizontal="center" vertical="center"/>
    </xf>
    <xf numFmtId="0" fontId="5" fillId="2" borderId="0" xfId="0" applyFont="1" applyFill="1" applyAlignment="1">
      <alignment horizontal="center" vertical="center" wrapText="1"/>
    </xf>
    <xf numFmtId="0" fontId="5" fillId="2" borderId="0" xfId="0" applyFont="1" applyFill="1" applyAlignment="1">
      <alignment vertical="top"/>
    </xf>
    <xf numFmtId="0" fontId="4" fillId="2" borderId="0" xfId="0" applyFont="1" applyFill="1" applyBorder="1" applyAlignment="1">
      <alignment horizontal="left" vertical="top" wrapText="1"/>
    </xf>
    <xf numFmtId="0" fontId="4" fillId="2" borderId="0" xfId="0" applyFont="1" applyFill="1" applyBorder="1" applyAlignment="1">
      <alignment horizontal="left" vertical="top"/>
    </xf>
    <xf numFmtId="0" fontId="4" fillId="2" borderId="0" xfId="0" applyFont="1" applyFill="1" applyAlignment="1">
      <alignment horizontal="center" vertical="center"/>
    </xf>
    <xf numFmtId="0" fontId="4" fillId="2" borderId="0" xfId="0" applyFont="1" applyFill="1" applyAlignment="1">
      <alignment horizontal="left" vertical="top" wrapText="1"/>
    </xf>
  </cellXfs>
  <cellStyles count="9">
    <cellStyle name="Денежный 3" xfId="4"/>
    <cellStyle name="КАНДАГАЧ тел3-33-96" xfId="1"/>
    <cellStyle name="КАНДАГАЧ тел3-33-96_запчасти1кв09" xfId="2"/>
    <cellStyle name="Обычный" xfId="0" builtinId="0"/>
    <cellStyle name="Обычный 13" xfId="5"/>
    <cellStyle name="Обычный 16" xfId="6"/>
    <cellStyle name="Обычный 2" xfId="7"/>
    <cellStyle name="Стиль 1" xfId="3"/>
    <cellStyle name="Финансовый" xfId="8" builtinId="3"/>
  </cellStyles>
  <dxfs count="1">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GO22"/>
  <sheetViews>
    <sheetView tabSelected="1" view="pageBreakPreview" zoomScale="70" zoomScaleNormal="70" zoomScaleSheetLayoutView="70" zoomScalePageLayoutView="85" workbookViewId="0">
      <pane xSplit="3" topLeftCell="D1" activePane="topRight" state="frozen"/>
      <selection pane="topRight" activeCell="F21" sqref="F21"/>
    </sheetView>
  </sheetViews>
  <sheetFormatPr defaultColWidth="8.88671875" defaultRowHeight="14.4" x14ac:dyDescent="0.3"/>
  <cols>
    <col min="1" max="1" width="8.109375" style="1" customWidth="1"/>
    <col min="2" max="2" width="10.109375" style="1" customWidth="1"/>
    <col min="3" max="3" width="11.109375" style="1" customWidth="1"/>
    <col min="4" max="4" width="18.33203125" style="2" customWidth="1"/>
    <col min="5" max="5" width="14.5546875" style="2" customWidth="1"/>
    <col min="6" max="6" width="48" style="2" customWidth="1"/>
    <col min="7" max="7" width="10.6640625" style="3" customWidth="1"/>
    <col min="8" max="8" width="13" style="4" customWidth="1"/>
    <col min="9" max="9" width="15.6640625" style="1" customWidth="1"/>
    <col min="10" max="10" width="13.88671875" style="27" customWidth="1"/>
    <col min="11" max="12" width="19.33203125" style="8" customWidth="1"/>
    <col min="13" max="13" width="11" style="1" customWidth="1"/>
    <col min="14" max="14" width="16" style="1" customWidth="1"/>
    <col min="15" max="15" width="20.5546875" style="1" customWidth="1"/>
    <col min="16" max="16" width="25.88671875" style="1" customWidth="1"/>
    <col min="17" max="17" width="22.5546875" style="7" customWidth="1"/>
    <col min="18" max="18" width="17.5546875" style="7" bestFit="1" customWidth="1"/>
    <col min="19" max="19" width="10.33203125" style="1" bestFit="1" customWidth="1"/>
    <col min="20" max="20" width="12" style="1" bestFit="1" customWidth="1"/>
    <col min="21" max="21" width="8.88671875" style="1"/>
    <col min="22" max="22" width="9" style="1" bestFit="1" customWidth="1"/>
    <col min="23" max="16384" width="8.88671875" style="1"/>
  </cols>
  <sheetData>
    <row r="1" spans="1:197" ht="15.05" customHeight="1" x14ac:dyDescent="0.3">
      <c r="I1" s="5"/>
      <c r="J1" s="5"/>
      <c r="K1" s="5"/>
      <c r="L1" s="5"/>
      <c r="M1" s="6"/>
      <c r="N1" s="47" t="s">
        <v>64</v>
      </c>
      <c r="O1" s="47"/>
      <c r="P1" s="47"/>
    </row>
    <row r="2" spans="1:197" ht="45" customHeight="1" x14ac:dyDescent="0.3">
      <c r="I2" s="5"/>
      <c r="J2" s="5"/>
      <c r="K2" s="5"/>
      <c r="L2" s="5"/>
      <c r="M2" s="6"/>
      <c r="N2" s="47"/>
      <c r="O2" s="47"/>
      <c r="P2" s="47"/>
    </row>
    <row r="3" spans="1:197" x14ac:dyDescent="0.3">
      <c r="D3" s="42" t="s">
        <v>11</v>
      </c>
      <c r="E3" s="42"/>
      <c r="F3" s="42"/>
      <c r="G3" s="42"/>
      <c r="H3" s="42"/>
    </row>
    <row r="5" spans="1:197" s="2" customFormat="1" ht="115.2" x14ac:dyDescent="0.3">
      <c r="A5" s="30" t="s">
        <v>0</v>
      </c>
      <c r="B5" s="31" t="s">
        <v>1</v>
      </c>
      <c r="C5" s="31" t="s">
        <v>2</v>
      </c>
      <c r="D5" s="32" t="s">
        <v>3</v>
      </c>
      <c r="E5" s="32" t="s">
        <v>12</v>
      </c>
      <c r="F5" s="32" t="s">
        <v>17</v>
      </c>
      <c r="G5" s="33" t="s">
        <v>13</v>
      </c>
      <c r="H5" s="32" t="s">
        <v>14</v>
      </c>
      <c r="I5" s="32" t="s">
        <v>19</v>
      </c>
      <c r="J5" s="32" t="s">
        <v>56</v>
      </c>
      <c r="K5" s="32" t="s">
        <v>15</v>
      </c>
      <c r="L5" s="32" t="s">
        <v>55</v>
      </c>
      <c r="M5" s="34" t="s">
        <v>20</v>
      </c>
      <c r="N5" s="35" t="s">
        <v>6</v>
      </c>
      <c r="O5" s="35" t="s">
        <v>7</v>
      </c>
      <c r="P5" s="36" t="s">
        <v>8</v>
      </c>
      <c r="Q5" s="9"/>
      <c r="R5" s="9"/>
    </row>
    <row r="6" spans="1:197" ht="57.6" x14ac:dyDescent="0.25">
      <c r="A6" s="10">
        <v>1</v>
      </c>
      <c r="B6" s="10" t="s">
        <v>4</v>
      </c>
      <c r="C6" s="11" t="s">
        <v>61</v>
      </c>
      <c r="D6" s="12" t="s">
        <v>58</v>
      </c>
      <c r="E6" s="13" t="s">
        <v>59</v>
      </c>
      <c r="F6" s="10" t="s">
        <v>57</v>
      </c>
      <c r="G6" s="10" t="s">
        <v>60</v>
      </c>
      <c r="H6" s="14">
        <v>90</v>
      </c>
      <c r="I6" s="37">
        <v>1572</v>
      </c>
      <c r="J6" s="29">
        <f>I6*1.2</f>
        <v>1886.3999999999999</v>
      </c>
      <c r="K6" s="15">
        <f t="shared" ref="K6:K13" si="0">I6*H6</f>
        <v>141480</v>
      </c>
      <c r="L6" s="15">
        <f>K6*1.2</f>
        <v>169776</v>
      </c>
      <c r="M6" s="16" t="s">
        <v>21</v>
      </c>
      <c r="N6" s="10" t="s">
        <v>5</v>
      </c>
      <c r="O6" s="17" t="s">
        <v>62</v>
      </c>
      <c r="P6" s="10" t="s">
        <v>63</v>
      </c>
      <c r="Q6" s="18"/>
      <c r="R6" s="19"/>
      <c r="S6" s="20"/>
      <c r="T6" s="21"/>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c r="FN6" s="22"/>
      <c r="FO6" s="22"/>
      <c r="FP6" s="22"/>
      <c r="FQ6" s="22"/>
      <c r="FR6" s="22"/>
      <c r="FS6" s="22"/>
      <c r="FT6" s="22"/>
      <c r="FU6" s="22"/>
      <c r="FV6" s="22"/>
      <c r="FW6" s="22"/>
      <c r="FX6" s="22"/>
      <c r="FY6" s="22"/>
      <c r="FZ6" s="22"/>
      <c r="GA6" s="22"/>
      <c r="GB6" s="22"/>
      <c r="GC6" s="22"/>
      <c r="GD6" s="22"/>
      <c r="GE6" s="22"/>
      <c r="GF6" s="22"/>
      <c r="GG6" s="22"/>
      <c r="GH6" s="22"/>
      <c r="GI6" s="22"/>
      <c r="GJ6" s="22"/>
      <c r="GK6" s="22"/>
      <c r="GL6" s="22"/>
      <c r="GM6" s="22"/>
      <c r="GN6" s="22"/>
      <c r="GO6" s="22"/>
    </row>
    <row r="7" spans="1:197" s="22" customFormat="1" ht="86.4" hidden="1" x14ac:dyDescent="0.25">
      <c r="A7" s="10">
        <v>5</v>
      </c>
      <c r="B7" s="10" t="s">
        <v>4</v>
      </c>
      <c r="C7" s="11" t="s">
        <v>30</v>
      </c>
      <c r="D7" s="12" t="s">
        <v>31</v>
      </c>
      <c r="E7" s="13" t="s">
        <v>43</v>
      </c>
      <c r="F7" s="10" t="s">
        <v>24</v>
      </c>
      <c r="G7" s="17" t="s">
        <v>49</v>
      </c>
      <c r="H7" s="14">
        <v>53</v>
      </c>
      <c r="I7" s="23">
        <f>911.73/5.46</f>
        <v>166.9835164835165</v>
      </c>
      <c r="J7" s="23"/>
      <c r="K7" s="15">
        <f t="shared" si="0"/>
        <v>8850.1263736263736</v>
      </c>
      <c r="L7" s="15"/>
      <c r="M7" s="16" t="s">
        <v>21</v>
      </c>
      <c r="N7" s="10" t="s">
        <v>5</v>
      </c>
      <c r="O7" s="17" t="s">
        <v>18</v>
      </c>
      <c r="P7" s="10" t="s">
        <v>16</v>
      </c>
      <c r="Q7" s="18">
        <v>831000</v>
      </c>
      <c r="R7" s="19">
        <v>54015</v>
      </c>
      <c r="S7" s="20">
        <f t="shared" ref="S7:S13" si="1">R7/5.46</f>
        <v>9892.8571428571431</v>
      </c>
      <c r="T7" s="21">
        <f t="shared" ref="T7:T13" si="2">S7-K7</f>
        <v>1042.7307692307695</v>
      </c>
    </row>
    <row r="8" spans="1:197" s="22" customFormat="1" ht="57.6" hidden="1" x14ac:dyDescent="0.25">
      <c r="A8" s="10">
        <v>6</v>
      </c>
      <c r="B8" s="10" t="s">
        <v>4</v>
      </c>
      <c r="C8" s="11" t="s">
        <v>32</v>
      </c>
      <c r="D8" s="12" t="s">
        <v>33</v>
      </c>
      <c r="E8" s="13" t="s">
        <v>22</v>
      </c>
      <c r="F8" s="10" t="s">
        <v>25</v>
      </c>
      <c r="G8" s="10" t="s">
        <v>48</v>
      </c>
      <c r="H8" s="14">
        <v>0.2</v>
      </c>
      <c r="I8" s="23">
        <f>439086.38/5.46</f>
        <v>80418.750915750919</v>
      </c>
      <c r="J8" s="23"/>
      <c r="K8" s="15">
        <f t="shared" si="0"/>
        <v>16083.750183150185</v>
      </c>
      <c r="L8" s="15"/>
      <c r="M8" s="16" t="s">
        <v>21</v>
      </c>
      <c r="N8" s="10" t="s">
        <v>5</v>
      </c>
      <c r="O8" s="17" t="s">
        <v>18</v>
      </c>
      <c r="P8" s="10" t="s">
        <v>16</v>
      </c>
      <c r="Q8" s="18">
        <v>1150834.6299999999</v>
      </c>
      <c r="R8" s="19">
        <v>385529.59999999998</v>
      </c>
      <c r="S8" s="20">
        <f t="shared" si="1"/>
        <v>70609.816849816852</v>
      </c>
      <c r="T8" s="21">
        <f t="shared" si="2"/>
        <v>54526.066666666666</v>
      </c>
    </row>
    <row r="9" spans="1:197" s="22" customFormat="1" ht="409.6" hidden="1" x14ac:dyDescent="0.25">
      <c r="A9" s="10">
        <v>7</v>
      </c>
      <c r="B9" s="10" t="s">
        <v>4</v>
      </c>
      <c r="C9" s="11" t="s">
        <v>34</v>
      </c>
      <c r="D9" s="12" t="s">
        <v>35</v>
      </c>
      <c r="E9" s="13" t="s">
        <v>23</v>
      </c>
      <c r="F9" s="24" t="s">
        <v>26</v>
      </c>
      <c r="G9" s="17" t="s">
        <v>49</v>
      </c>
      <c r="H9" s="14" t="s">
        <v>53</v>
      </c>
      <c r="I9" s="23">
        <f>13234.83/5.46</f>
        <v>2423.9615384615386</v>
      </c>
      <c r="J9" s="23"/>
      <c r="K9" s="15">
        <f t="shared" si="0"/>
        <v>9695.8461538461543</v>
      </c>
      <c r="L9" s="15"/>
      <c r="M9" s="16" t="s">
        <v>21</v>
      </c>
      <c r="N9" s="10" t="s">
        <v>5</v>
      </c>
      <c r="O9" s="17" t="s">
        <v>18</v>
      </c>
      <c r="P9" s="10" t="s">
        <v>16</v>
      </c>
      <c r="Q9" s="18">
        <v>715.53</v>
      </c>
      <c r="R9" s="19">
        <v>63682.17</v>
      </c>
      <c r="S9" s="20">
        <f t="shared" si="1"/>
        <v>11663.401098901099</v>
      </c>
      <c r="T9" s="21">
        <f t="shared" si="2"/>
        <v>1967.5549450549443</v>
      </c>
    </row>
    <row r="10" spans="1:197" ht="57.6" hidden="1" x14ac:dyDescent="0.25">
      <c r="A10" s="10">
        <v>8</v>
      </c>
      <c r="B10" s="10" t="s">
        <v>4</v>
      </c>
      <c r="C10" s="11" t="s">
        <v>36</v>
      </c>
      <c r="D10" s="12" t="s">
        <v>37</v>
      </c>
      <c r="E10" s="13" t="s">
        <v>44</v>
      </c>
      <c r="F10" s="10" t="s">
        <v>47</v>
      </c>
      <c r="G10" s="10" t="s">
        <v>50</v>
      </c>
      <c r="H10" s="14">
        <v>0.43</v>
      </c>
      <c r="I10" s="23">
        <f>1358214.55/5.46</f>
        <v>248757.24358974359</v>
      </c>
      <c r="J10" s="23"/>
      <c r="K10" s="15">
        <f t="shared" si="0"/>
        <v>106965.61474358974</v>
      </c>
      <c r="L10" s="15"/>
      <c r="M10" s="16" t="s">
        <v>21</v>
      </c>
      <c r="N10" s="10" t="s">
        <v>5</v>
      </c>
      <c r="O10" s="17" t="s">
        <v>18</v>
      </c>
      <c r="P10" s="10" t="s">
        <v>16</v>
      </c>
      <c r="Q10" s="18">
        <v>2038.4</v>
      </c>
      <c r="R10" s="19">
        <v>12230.4</v>
      </c>
      <c r="S10" s="20">
        <f t="shared" si="1"/>
        <v>2240</v>
      </c>
      <c r="T10" s="21">
        <f t="shared" si="2"/>
        <v>-104725.61474358974</v>
      </c>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22"/>
      <c r="CP10" s="22"/>
      <c r="CQ10" s="22"/>
      <c r="CR10" s="22"/>
      <c r="CS10" s="22"/>
      <c r="CT10" s="22"/>
      <c r="CU10" s="22"/>
      <c r="CV10" s="22"/>
      <c r="CW10" s="22"/>
      <c r="CX10" s="22"/>
      <c r="CY10" s="22"/>
      <c r="CZ10" s="22"/>
      <c r="DA10" s="22"/>
      <c r="DB10" s="22"/>
      <c r="DC10" s="22"/>
      <c r="DD10" s="22"/>
      <c r="DE10" s="22"/>
      <c r="DF10" s="22"/>
      <c r="DG10" s="22"/>
      <c r="DH10" s="22"/>
      <c r="DI10" s="22"/>
      <c r="DJ10" s="22"/>
      <c r="DK10" s="22"/>
      <c r="DL10" s="22"/>
      <c r="DM10" s="22"/>
      <c r="DN10" s="22"/>
      <c r="DO10" s="22"/>
      <c r="DP10" s="22"/>
      <c r="DQ10" s="22"/>
      <c r="DR10" s="22"/>
      <c r="DS10" s="22"/>
      <c r="DT10" s="22"/>
      <c r="DU10" s="22"/>
      <c r="DV10" s="22"/>
      <c r="DW10" s="22"/>
      <c r="DX10" s="22"/>
      <c r="DY10" s="22"/>
      <c r="DZ10" s="22"/>
      <c r="EA10" s="22"/>
      <c r="EB10" s="22"/>
      <c r="EC10" s="22"/>
      <c r="ED10" s="22"/>
      <c r="EE10" s="22"/>
      <c r="EF10" s="22"/>
      <c r="EG10" s="22"/>
      <c r="EH10" s="22"/>
      <c r="EI10" s="22"/>
      <c r="EJ10" s="22"/>
      <c r="EK10" s="22"/>
      <c r="EL10" s="22"/>
      <c r="EM10" s="22"/>
      <c r="EN10" s="22"/>
      <c r="EO10" s="22"/>
      <c r="EP10" s="22"/>
      <c r="EQ10" s="22"/>
      <c r="ER10" s="22"/>
      <c r="ES10" s="22"/>
      <c r="ET10" s="22"/>
      <c r="EU10" s="22"/>
      <c r="EV10" s="22"/>
      <c r="EW10" s="22"/>
      <c r="EX10" s="22"/>
      <c r="EY10" s="22"/>
      <c r="EZ10" s="22"/>
      <c r="FA10" s="22"/>
      <c r="FB10" s="22"/>
      <c r="FC10" s="22"/>
      <c r="FD10" s="22"/>
      <c r="FE10" s="22"/>
      <c r="FF10" s="22"/>
      <c r="FG10" s="22"/>
      <c r="FH10" s="22"/>
      <c r="FI10" s="22"/>
      <c r="FJ10" s="22"/>
      <c r="FK10" s="22"/>
      <c r="FL10" s="22"/>
      <c r="FM10" s="22"/>
      <c r="FN10" s="22"/>
      <c r="FO10" s="22"/>
      <c r="FP10" s="22"/>
      <c r="FQ10" s="22"/>
      <c r="FR10" s="22"/>
      <c r="FS10" s="22"/>
      <c r="FT10" s="22"/>
      <c r="FU10" s="22"/>
      <c r="FV10" s="22"/>
      <c r="FW10" s="22"/>
      <c r="FX10" s="22"/>
      <c r="FY10" s="22"/>
      <c r="FZ10" s="22"/>
      <c r="GA10" s="22"/>
      <c r="GB10" s="22"/>
      <c r="GC10" s="22"/>
      <c r="GD10" s="22"/>
      <c r="GE10" s="22"/>
      <c r="GF10" s="22"/>
      <c r="GG10" s="22"/>
      <c r="GH10" s="22"/>
      <c r="GI10" s="22"/>
      <c r="GJ10" s="22"/>
      <c r="GK10" s="22"/>
      <c r="GL10" s="22"/>
      <c r="GM10" s="22"/>
      <c r="GN10" s="22"/>
      <c r="GO10" s="22"/>
    </row>
    <row r="11" spans="1:197" ht="57.6" hidden="1" x14ac:dyDescent="0.25">
      <c r="A11" s="10">
        <v>9</v>
      </c>
      <c r="B11" s="10" t="s">
        <v>4</v>
      </c>
      <c r="C11" s="11" t="s">
        <v>38</v>
      </c>
      <c r="D11" s="12" t="s">
        <v>39</v>
      </c>
      <c r="E11" s="13" t="s">
        <v>45</v>
      </c>
      <c r="F11" s="10" t="s">
        <v>27</v>
      </c>
      <c r="G11" s="10" t="s">
        <v>51</v>
      </c>
      <c r="H11" s="14" t="s">
        <v>54</v>
      </c>
      <c r="I11" s="23">
        <f>413.29/5.46</f>
        <v>75.694139194139197</v>
      </c>
      <c r="J11" s="23"/>
      <c r="K11" s="15">
        <f t="shared" si="0"/>
        <v>3633.3186813186812</v>
      </c>
      <c r="L11" s="15"/>
      <c r="M11" s="16" t="s">
        <v>21</v>
      </c>
      <c r="N11" s="10" t="s">
        <v>5</v>
      </c>
      <c r="O11" s="17" t="s">
        <v>18</v>
      </c>
      <c r="P11" s="10" t="s">
        <v>16</v>
      </c>
      <c r="Q11" s="18">
        <v>911.73</v>
      </c>
      <c r="R11" s="19">
        <v>48321.69</v>
      </c>
      <c r="S11" s="20">
        <f t="shared" si="1"/>
        <v>8850.1263736263736</v>
      </c>
      <c r="T11" s="21">
        <f t="shared" si="2"/>
        <v>5216.8076923076924</v>
      </c>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22"/>
      <c r="CP11" s="22"/>
      <c r="CQ11" s="22"/>
      <c r="CR11" s="22"/>
      <c r="CS11" s="22"/>
      <c r="CT11" s="22"/>
      <c r="CU11" s="22"/>
      <c r="CV11" s="22"/>
      <c r="CW11" s="22"/>
      <c r="CX11" s="22"/>
      <c r="CY11" s="22"/>
      <c r="CZ11" s="22"/>
      <c r="DA11" s="22"/>
      <c r="DB11" s="22"/>
      <c r="DC11" s="22"/>
      <c r="DD11" s="22"/>
      <c r="DE11" s="22"/>
      <c r="DF11" s="22"/>
      <c r="DG11" s="22"/>
      <c r="DH11" s="22"/>
      <c r="DI11" s="22"/>
      <c r="DJ11" s="22"/>
      <c r="DK11" s="22"/>
      <c r="DL11" s="22"/>
      <c r="DM11" s="22"/>
      <c r="DN11" s="22"/>
      <c r="DO11" s="22"/>
      <c r="DP11" s="22"/>
      <c r="DQ11" s="22"/>
      <c r="DR11" s="22"/>
      <c r="DS11" s="22"/>
      <c r="DT11" s="22"/>
      <c r="DU11" s="22"/>
      <c r="DV11" s="22"/>
      <c r="DW11" s="22"/>
      <c r="DX11" s="22"/>
      <c r="DY11" s="22"/>
      <c r="DZ11" s="22"/>
      <c r="EA11" s="22"/>
      <c r="EB11" s="22"/>
      <c r="EC11" s="22"/>
      <c r="ED11" s="22"/>
      <c r="EE11" s="22"/>
      <c r="EF11" s="22"/>
      <c r="EG11" s="22"/>
      <c r="EH11" s="22"/>
      <c r="EI11" s="22"/>
      <c r="EJ11" s="22"/>
      <c r="EK11" s="22"/>
      <c r="EL11" s="22"/>
      <c r="EM11" s="22"/>
      <c r="EN11" s="22"/>
      <c r="EO11" s="22"/>
      <c r="EP11" s="22"/>
      <c r="EQ11" s="22"/>
      <c r="ER11" s="22"/>
      <c r="ES11" s="22"/>
      <c r="ET11" s="22"/>
      <c r="EU11" s="22"/>
      <c r="EV11" s="22"/>
      <c r="EW11" s="22"/>
      <c r="EX11" s="22"/>
      <c r="EY11" s="22"/>
      <c r="EZ11" s="22"/>
      <c r="FA11" s="22"/>
      <c r="FB11" s="22"/>
      <c r="FC11" s="22"/>
      <c r="FD11" s="22"/>
      <c r="FE11" s="22"/>
      <c r="FF11" s="22"/>
      <c r="FG11" s="22"/>
      <c r="FH11" s="22"/>
      <c r="FI11" s="22"/>
      <c r="FJ11" s="22"/>
      <c r="FK11" s="22"/>
      <c r="FL11" s="22"/>
      <c r="FM11" s="22"/>
      <c r="FN11" s="22"/>
      <c r="FO11" s="22"/>
      <c r="FP11" s="22"/>
      <c r="FQ11" s="22"/>
      <c r="FR11" s="22"/>
      <c r="FS11" s="22"/>
      <c r="FT11" s="22"/>
      <c r="FU11" s="22"/>
      <c r="FV11" s="22"/>
      <c r="FW11" s="22"/>
      <c r="FX11" s="22"/>
      <c r="FY11" s="22"/>
      <c r="FZ11" s="22"/>
      <c r="GA11" s="22"/>
      <c r="GB11" s="22"/>
      <c r="GC11" s="22"/>
      <c r="GD11" s="22"/>
      <c r="GE11" s="22"/>
      <c r="GF11" s="22"/>
      <c r="GG11" s="22"/>
      <c r="GH11" s="22"/>
      <c r="GI11" s="22"/>
      <c r="GJ11" s="22"/>
      <c r="GK11" s="22"/>
      <c r="GL11" s="22"/>
      <c r="GM11" s="22"/>
      <c r="GN11" s="22"/>
      <c r="GO11" s="22"/>
    </row>
    <row r="12" spans="1:197" s="22" customFormat="1" ht="86.4" hidden="1" x14ac:dyDescent="0.25">
      <c r="A12" s="10">
        <v>10</v>
      </c>
      <c r="B12" s="10" t="s">
        <v>4</v>
      </c>
      <c r="C12" s="11" t="s">
        <v>40</v>
      </c>
      <c r="D12" s="12" t="s">
        <v>31</v>
      </c>
      <c r="E12" s="13" t="s">
        <v>43</v>
      </c>
      <c r="F12" s="10" t="s">
        <v>28</v>
      </c>
      <c r="G12" s="17" t="s">
        <v>52</v>
      </c>
      <c r="H12" s="14">
        <v>10</v>
      </c>
      <c r="I12" s="23">
        <f>20765/5.46</f>
        <v>3803.1135531135533</v>
      </c>
      <c r="J12" s="23"/>
      <c r="K12" s="15">
        <f t="shared" si="0"/>
        <v>38031.135531135529</v>
      </c>
      <c r="L12" s="15"/>
      <c r="M12" s="16" t="s">
        <v>21</v>
      </c>
      <c r="N12" s="10" t="s">
        <v>5</v>
      </c>
      <c r="O12" s="17" t="s">
        <v>18</v>
      </c>
      <c r="P12" s="10" t="s">
        <v>16</v>
      </c>
      <c r="Q12" s="18">
        <v>439086.38</v>
      </c>
      <c r="R12" s="19">
        <v>87817.279999999999</v>
      </c>
      <c r="S12" s="20">
        <f t="shared" si="1"/>
        <v>16083.750915750916</v>
      </c>
      <c r="T12" s="21">
        <f t="shared" si="2"/>
        <v>-21947.384615384613</v>
      </c>
    </row>
    <row r="13" spans="1:197" s="22" customFormat="1" ht="57.6" hidden="1" x14ac:dyDescent="0.25">
      <c r="A13" s="10">
        <v>11</v>
      </c>
      <c r="B13" s="10" t="s">
        <v>4</v>
      </c>
      <c r="C13" s="11" t="s">
        <v>41</v>
      </c>
      <c r="D13" s="12" t="s">
        <v>42</v>
      </c>
      <c r="E13" s="13" t="s">
        <v>46</v>
      </c>
      <c r="F13" s="10" t="s">
        <v>29</v>
      </c>
      <c r="G13" s="17" t="s">
        <v>49</v>
      </c>
      <c r="H13" s="14">
        <v>10</v>
      </c>
      <c r="I13" s="23">
        <f>1885.36/5.46</f>
        <v>345.30402930402931</v>
      </c>
      <c r="J13" s="23"/>
      <c r="K13" s="15">
        <f t="shared" si="0"/>
        <v>3453.0402930402934</v>
      </c>
      <c r="L13" s="15"/>
      <c r="M13" s="16" t="s">
        <v>21</v>
      </c>
      <c r="N13" s="10" t="s">
        <v>5</v>
      </c>
      <c r="O13" s="17" t="s">
        <v>18</v>
      </c>
      <c r="P13" s="10" t="s">
        <v>16</v>
      </c>
      <c r="Q13" s="18">
        <v>13234.83</v>
      </c>
      <c r="R13" s="19">
        <v>52939.32</v>
      </c>
      <c r="S13" s="20">
        <f t="shared" si="1"/>
        <v>9695.8461538461543</v>
      </c>
      <c r="T13" s="21">
        <f t="shared" si="2"/>
        <v>6242.8058608058609</v>
      </c>
    </row>
    <row r="14" spans="1:197" hidden="1" x14ac:dyDescent="0.3">
      <c r="K14" s="25">
        <f>SUM(K6:K13)</f>
        <v>328192.83195970696</v>
      </c>
      <c r="L14" s="25"/>
    </row>
    <row r="15" spans="1:197" x14ac:dyDescent="0.3">
      <c r="A15" s="28"/>
      <c r="B15" s="28"/>
      <c r="C15" s="28"/>
      <c r="D15" s="28"/>
      <c r="E15" s="28"/>
      <c r="F15" s="28"/>
      <c r="G15" s="28"/>
      <c r="H15" s="28"/>
      <c r="I15" s="28"/>
      <c r="J15" s="28"/>
      <c r="K15" s="38">
        <f>K6</f>
        <v>141480</v>
      </c>
      <c r="L15" s="38">
        <f>L6</f>
        <v>169776</v>
      </c>
      <c r="M15" s="28"/>
      <c r="N15" s="28"/>
      <c r="O15" s="28"/>
      <c r="P15" s="28"/>
    </row>
    <row r="16" spans="1:197" x14ac:dyDescent="0.3">
      <c r="A16" s="44" t="s">
        <v>9</v>
      </c>
      <c r="B16" s="45"/>
      <c r="C16" s="45"/>
      <c r="D16" s="45"/>
      <c r="E16" s="45"/>
      <c r="F16" s="45"/>
      <c r="G16" s="45"/>
      <c r="H16" s="45"/>
      <c r="I16" s="45"/>
      <c r="J16" s="45"/>
      <c r="K16" s="45"/>
      <c r="L16" s="45"/>
      <c r="M16" s="45"/>
      <c r="N16" s="45"/>
      <c r="O16" s="45"/>
      <c r="P16" s="45"/>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22"/>
      <c r="CP16" s="22"/>
      <c r="CQ16" s="22"/>
      <c r="CR16" s="22"/>
      <c r="CS16" s="22"/>
      <c r="CT16" s="22"/>
      <c r="CU16" s="22"/>
      <c r="CV16" s="22"/>
      <c r="CW16" s="22"/>
      <c r="CX16" s="22"/>
      <c r="CY16" s="22"/>
      <c r="CZ16" s="22"/>
      <c r="DA16" s="22"/>
      <c r="DB16" s="22"/>
      <c r="DC16" s="22"/>
      <c r="DD16" s="22"/>
      <c r="DE16" s="22"/>
      <c r="DF16" s="22"/>
      <c r="DG16" s="22"/>
      <c r="DH16" s="22"/>
      <c r="DI16" s="22"/>
      <c r="DJ16" s="22"/>
      <c r="DK16" s="22"/>
      <c r="DL16" s="22"/>
      <c r="DM16" s="22"/>
      <c r="DN16" s="22"/>
      <c r="DO16" s="22"/>
      <c r="DP16" s="22"/>
      <c r="DQ16" s="22"/>
      <c r="DR16" s="22"/>
      <c r="DS16" s="22"/>
      <c r="DT16" s="22"/>
      <c r="DU16" s="22"/>
      <c r="DV16" s="22"/>
      <c r="DW16" s="22"/>
      <c r="DX16" s="22"/>
      <c r="DY16" s="22"/>
      <c r="DZ16" s="22"/>
      <c r="EA16" s="22"/>
      <c r="EB16" s="22"/>
      <c r="EC16" s="22"/>
      <c r="ED16" s="22"/>
      <c r="EE16" s="22"/>
      <c r="EF16" s="22"/>
      <c r="EG16" s="22"/>
      <c r="EH16" s="22"/>
      <c r="EI16" s="22"/>
      <c r="EJ16" s="22"/>
      <c r="EK16" s="22"/>
      <c r="EL16" s="22"/>
      <c r="EM16" s="22"/>
      <c r="EN16" s="22"/>
      <c r="EO16" s="22"/>
      <c r="EP16" s="22"/>
      <c r="EQ16" s="22"/>
      <c r="ER16" s="22"/>
      <c r="ES16" s="22"/>
      <c r="ET16" s="22"/>
      <c r="EU16" s="22"/>
      <c r="EV16" s="22"/>
      <c r="EW16" s="22"/>
      <c r="EX16" s="22"/>
      <c r="EY16" s="22"/>
      <c r="EZ16" s="22"/>
      <c r="FA16" s="22"/>
      <c r="FB16" s="22"/>
      <c r="FC16" s="22"/>
      <c r="FD16" s="22"/>
      <c r="FE16" s="22"/>
      <c r="FF16" s="22"/>
      <c r="FG16" s="22"/>
      <c r="FH16" s="22"/>
      <c r="FI16" s="22"/>
      <c r="FJ16" s="22"/>
      <c r="FK16" s="22"/>
      <c r="FL16" s="22"/>
      <c r="FM16" s="22"/>
      <c r="FN16" s="22"/>
      <c r="FO16" s="22"/>
      <c r="FP16" s="22"/>
      <c r="FQ16" s="22"/>
      <c r="FR16" s="22"/>
      <c r="FS16" s="22"/>
      <c r="FT16" s="22"/>
      <c r="FU16" s="22"/>
      <c r="FV16" s="22"/>
      <c r="FW16" s="22"/>
      <c r="FX16" s="22"/>
      <c r="FY16" s="22"/>
      <c r="FZ16" s="22"/>
      <c r="GA16" s="22"/>
      <c r="GB16" s="22"/>
      <c r="GC16" s="22"/>
      <c r="GD16" s="22"/>
      <c r="GE16" s="22"/>
      <c r="GF16" s="22"/>
      <c r="GG16" s="22"/>
      <c r="GH16" s="22"/>
      <c r="GI16" s="22"/>
      <c r="GJ16" s="22"/>
      <c r="GK16" s="22"/>
      <c r="GL16" s="22"/>
      <c r="GM16" s="22"/>
      <c r="GN16" s="22"/>
      <c r="GO16" s="22"/>
    </row>
    <row r="17" spans="1:197" s="41" customFormat="1" x14ac:dyDescent="0.3">
      <c r="A17" s="39"/>
      <c r="B17" s="40"/>
      <c r="C17" s="40"/>
      <c r="D17" s="40"/>
      <c r="E17" s="40"/>
      <c r="F17" s="40"/>
      <c r="G17" s="40"/>
      <c r="H17" s="40"/>
      <c r="I17" s="40"/>
      <c r="J17" s="40"/>
      <c r="K17" s="40"/>
      <c r="L17" s="40"/>
      <c r="M17" s="40"/>
      <c r="N17" s="40"/>
      <c r="O17" s="40"/>
      <c r="P17" s="40"/>
      <c r="Q17" s="7"/>
      <c r="R17" s="7"/>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c r="CB17" s="22"/>
      <c r="CC17" s="22"/>
      <c r="CD17" s="22"/>
      <c r="CE17" s="22"/>
      <c r="CF17" s="22"/>
      <c r="CG17" s="22"/>
      <c r="CH17" s="22"/>
      <c r="CI17" s="22"/>
      <c r="CJ17" s="22"/>
      <c r="CK17" s="22"/>
      <c r="CL17" s="22"/>
      <c r="CM17" s="22"/>
      <c r="CN17" s="22"/>
      <c r="CO17" s="22"/>
      <c r="CP17" s="22"/>
      <c r="CQ17" s="22"/>
      <c r="CR17" s="22"/>
      <c r="CS17" s="22"/>
      <c r="CT17" s="22"/>
      <c r="CU17" s="22"/>
      <c r="CV17" s="22"/>
      <c r="CW17" s="22"/>
      <c r="CX17" s="22"/>
      <c r="CY17" s="22"/>
      <c r="CZ17" s="22"/>
      <c r="DA17" s="22"/>
      <c r="DB17" s="22"/>
      <c r="DC17" s="22"/>
      <c r="DD17" s="22"/>
      <c r="DE17" s="22"/>
      <c r="DF17" s="22"/>
      <c r="DG17" s="22"/>
      <c r="DH17" s="22"/>
      <c r="DI17" s="22"/>
      <c r="DJ17" s="22"/>
      <c r="DK17" s="22"/>
      <c r="DL17" s="22"/>
      <c r="DM17" s="22"/>
      <c r="DN17" s="22"/>
      <c r="DO17" s="22"/>
      <c r="DP17" s="22"/>
      <c r="DQ17" s="22"/>
      <c r="DR17" s="22"/>
      <c r="DS17" s="22"/>
      <c r="DT17" s="22"/>
      <c r="DU17" s="22"/>
      <c r="DV17" s="22"/>
      <c r="DW17" s="22"/>
      <c r="DX17" s="22"/>
      <c r="DY17" s="22"/>
      <c r="DZ17" s="22"/>
      <c r="EA17" s="22"/>
      <c r="EB17" s="22"/>
      <c r="EC17" s="22"/>
      <c r="ED17" s="22"/>
      <c r="EE17" s="22"/>
      <c r="EF17" s="22"/>
      <c r="EG17" s="22"/>
      <c r="EH17" s="22"/>
      <c r="EI17" s="22"/>
      <c r="EJ17" s="22"/>
      <c r="EK17" s="22"/>
      <c r="EL17" s="22"/>
      <c r="EM17" s="22"/>
      <c r="EN17" s="22"/>
      <c r="EO17" s="22"/>
      <c r="EP17" s="22"/>
      <c r="EQ17" s="22"/>
      <c r="ER17" s="22"/>
      <c r="ES17" s="22"/>
      <c r="ET17" s="22"/>
      <c r="EU17" s="22"/>
      <c r="EV17" s="22"/>
      <c r="EW17" s="22"/>
      <c r="EX17" s="22"/>
      <c r="EY17" s="22"/>
      <c r="EZ17" s="22"/>
      <c r="FA17" s="22"/>
      <c r="FB17" s="22"/>
      <c r="FC17" s="22"/>
      <c r="FD17" s="22"/>
      <c r="FE17" s="22"/>
      <c r="FF17" s="22"/>
      <c r="FG17" s="22"/>
      <c r="FH17" s="22"/>
      <c r="FI17" s="22"/>
      <c r="FJ17" s="22"/>
      <c r="FK17" s="22"/>
      <c r="FL17" s="22"/>
      <c r="FM17" s="22"/>
      <c r="FN17" s="22"/>
      <c r="FO17" s="22"/>
      <c r="FP17" s="22"/>
      <c r="FQ17" s="22"/>
      <c r="FR17" s="22"/>
      <c r="FS17" s="22"/>
      <c r="FT17" s="22"/>
      <c r="FU17" s="22"/>
      <c r="FV17" s="22"/>
      <c r="FW17" s="22"/>
      <c r="FX17" s="22"/>
      <c r="FY17" s="22"/>
      <c r="FZ17" s="22"/>
      <c r="GA17" s="22"/>
      <c r="GB17" s="22"/>
      <c r="GC17" s="22"/>
      <c r="GD17" s="22"/>
      <c r="GE17" s="22"/>
      <c r="GF17" s="22"/>
      <c r="GG17" s="22"/>
      <c r="GH17" s="22"/>
      <c r="GI17" s="22"/>
      <c r="GJ17" s="22"/>
      <c r="GK17" s="22"/>
      <c r="GL17" s="22"/>
      <c r="GM17" s="22"/>
      <c r="GN17" s="22"/>
      <c r="GO17" s="22"/>
    </row>
    <row r="18" spans="1:197" s="41" customFormat="1" x14ac:dyDescent="0.3">
      <c r="A18" s="39"/>
      <c r="B18" s="40"/>
      <c r="C18" s="40"/>
      <c r="D18" s="40"/>
      <c r="E18" s="40"/>
      <c r="F18" s="40"/>
      <c r="G18" s="40"/>
      <c r="H18" s="40"/>
      <c r="I18" s="40"/>
      <c r="J18" s="40"/>
      <c r="K18" s="40"/>
      <c r="L18" s="40"/>
      <c r="M18" s="40"/>
      <c r="N18" s="40"/>
      <c r="O18" s="40"/>
      <c r="P18" s="40"/>
      <c r="Q18" s="7"/>
      <c r="R18" s="7"/>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22"/>
      <c r="CH18" s="22"/>
      <c r="CI18" s="22"/>
      <c r="CJ18" s="22"/>
      <c r="CK18" s="22"/>
      <c r="CL18" s="22"/>
      <c r="CM18" s="22"/>
      <c r="CN18" s="22"/>
      <c r="CO18" s="22"/>
      <c r="CP18" s="22"/>
      <c r="CQ18" s="22"/>
      <c r="CR18" s="22"/>
      <c r="CS18" s="22"/>
      <c r="CT18" s="22"/>
      <c r="CU18" s="22"/>
      <c r="CV18" s="22"/>
      <c r="CW18" s="22"/>
      <c r="CX18" s="22"/>
      <c r="CY18" s="22"/>
      <c r="CZ18" s="22"/>
      <c r="DA18" s="22"/>
      <c r="DB18" s="22"/>
      <c r="DC18" s="22"/>
      <c r="DD18" s="22"/>
      <c r="DE18" s="22"/>
      <c r="DF18" s="22"/>
      <c r="DG18" s="22"/>
      <c r="DH18" s="22"/>
      <c r="DI18" s="22"/>
      <c r="DJ18" s="22"/>
      <c r="DK18" s="22"/>
      <c r="DL18" s="22"/>
      <c r="DM18" s="22"/>
      <c r="DN18" s="22"/>
      <c r="DO18" s="22"/>
      <c r="DP18" s="22"/>
      <c r="DQ18" s="22"/>
      <c r="DR18" s="22"/>
      <c r="DS18" s="22"/>
      <c r="DT18" s="22"/>
      <c r="DU18" s="22"/>
      <c r="DV18" s="22"/>
      <c r="DW18" s="22"/>
      <c r="DX18" s="22"/>
      <c r="DY18" s="22"/>
      <c r="DZ18" s="22"/>
      <c r="EA18" s="22"/>
      <c r="EB18" s="22"/>
      <c r="EC18" s="22"/>
      <c r="ED18" s="22"/>
      <c r="EE18" s="22"/>
      <c r="EF18" s="22"/>
      <c r="EG18" s="22"/>
      <c r="EH18" s="22"/>
      <c r="EI18" s="22"/>
      <c r="EJ18" s="22"/>
      <c r="EK18" s="22"/>
      <c r="EL18" s="22"/>
      <c r="EM18" s="22"/>
      <c r="EN18" s="22"/>
      <c r="EO18" s="22"/>
      <c r="EP18" s="22"/>
      <c r="EQ18" s="22"/>
      <c r="ER18" s="22"/>
      <c r="ES18" s="22"/>
      <c r="ET18" s="22"/>
      <c r="EU18" s="22"/>
      <c r="EV18" s="22"/>
      <c r="EW18" s="22"/>
      <c r="EX18" s="22"/>
      <c r="EY18" s="22"/>
      <c r="EZ18" s="22"/>
      <c r="FA18" s="22"/>
      <c r="FB18" s="22"/>
      <c r="FC18" s="22"/>
      <c r="FD18" s="22"/>
      <c r="FE18" s="22"/>
      <c r="FF18" s="22"/>
      <c r="FG18" s="22"/>
      <c r="FH18" s="22"/>
      <c r="FI18" s="22"/>
      <c r="FJ18" s="22"/>
      <c r="FK18" s="22"/>
      <c r="FL18" s="22"/>
      <c r="FM18" s="22"/>
      <c r="FN18" s="22"/>
      <c r="FO18" s="22"/>
      <c r="FP18" s="22"/>
      <c r="FQ18" s="22"/>
      <c r="FR18" s="22"/>
      <c r="FS18" s="22"/>
      <c r="FT18" s="22"/>
      <c r="FU18" s="22"/>
      <c r="FV18" s="22"/>
      <c r="FW18" s="22"/>
      <c r="FX18" s="22"/>
      <c r="FY18" s="22"/>
      <c r="FZ18" s="22"/>
      <c r="GA18" s="22"/>
      <c r="GB18" s="22"/>
      <c r="GC18" s="22"/>
      <c r="GD18" s="22"/>
      <c r="GE18" s="22"/>
      <c r="GF18" s="22"/>
      <c r="GG18" s="22"/>
      <c r="GH18" s="22"/>
      <c r="GI18" s="22"/>
      <c r="GJ18" s="22"/>
      <c r="GK18" s="22"/>
      <c r="GL18" s="22"/>
      <c r="GM18" s="22"/>
      <c r="GN18" s="22"/>
      <c r="GO18" s="22"/>
    </row>
    <row r="20" spans="1:197" x14ac:dyDescent="0.3">
      <c r="A20" s="43" t="s">
        <v>65</v>
      </c>
      <c r="B20" s="43"/>
      <c r="C20" s="43"/>
      <c r="D20" s="43"/>
      <c r="E20" s="43"/>
      <c r="F20" s="43"/>
      <c r="G20" s="43"/>
      <c r="H20" s="43"/>
      <c r="I20" s="43"/>
      <c r="J20" s="43"/>
      <c r="K20" s="43"/>
      <c r="L20" s="43"/>
      <c r="M20" s="43"/>
      <c r="N20" s="43"/>
      <c r="O20" s="43"/>
      <c r="P20" s="43"/>
    </row>
    <row r="21" spans="1:197" x14ac:dyDescent="0.3">
      <c r="A21" s="26" t="s">
        <v>66</v>
      </c>
      <c r="B21" s="8"/>
      <c r="H21" s="4" t="s">
        <v>10</v>
      </c>
    </row>
    <row r="22" spans="1:197" x14ac:dyDescent="0.3">
      <c r="A22" s="46"/>
      <c r="B22" s="46"/>
      <c r="C22" s="46"/>
      <c r="D22" s="46"/>
      <c r="E22" s="46"/>
      <c r="F22" s="46"/>
      <c r="G22" s="46"/>
      <c r="H22" s="46"/>
      <c r="I22" s="46"/>
      <c r="J22" s="46"/>
      <c r="K22" s="46"/>
      <c r="L22" s="46"/>
      <c r="M22" s="46"/>
      <c r="N22" s="46"/>
      <c r="O22" s="46"/>
      <c r="P22" s="46"/>
    </row>
  </sheetData>
  <autoFilter ref="A5:GO14">
    <filterColumn colId="0">
      <colorFilter dxfId="0"/>
    </filterColumn>
  </autoFilter>
  <mergeCells count="5">
    <mergeCell ref="D3:H3"/>
    <mergeCell ref="A20:P20"/>
    <mergeCell ref="A16:P16"/>
    <mergeCell ref="A22:P22"/>
    <mergeCell ref="N1:P2"/>
  </mergeCells>
  <pageMargins left="0.23622047244094488" right="0.23622047244094488" top="0.74803149606299213" bottom="0.74803149606299213" header="0.31496062992125984" footer="0.31496062992125984"/>
  <pageSetup paperSize="9" scale="51" orientation="landscape" r:id="rId1"/>
  <rowBreaks count="1" manualBreakCount="1">
    <brk id="7"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131"/>
  <sheetViews>
    <sheetView topLeftCell="A2" workbookViewId="0">
      <selection activeCell="A131" sqref="A3:A131"/>
    </sheetView>
  </sheetViews>
  <sheetFormatPr defaultRowHeight="15.05" x14ac:dyDescent="0.3"/>
  <sheetData>
    <row r="3" spans="1:1" x14ac:dyDescent="0.3">
      <c r="A3">
        <v>1</v>
      </c>
    </row>
    <row r="4" spans="1:1" x14ac:dyDescent="0.3">
      <c r="A4">
        <v>2</v>
      </c>
    </row>
    <row r="5" spans="1:1" x14ac:dyDescent="0.3">
      <c r="A5">
        <v>3</v>
      </c>
    </row>
    <row r="6" spans="1:1" x14ac:dyDescent="0.3">
      <c r="A6">
        <v>4</v>
      </c>
    </row>
    <row r="7" spans="1:1" x14ac:dyDescent="0.3">
      <c r="A7">
        <v>5</v>
      </c>
    </row>
    <row r="8" spans="1:1" x14ac:dyDescent="0.3">
      <c r="A8">
        <v>6</v>
      </c>
    </row>
    <row r="9" spans="1:1" x14ac:dyDescent="0.3">
      <c r="A9">
        <v>7</v>
      </c>
    </row>
    <row r="10" spans="1:1" x14ac:dyDescent="0.3">
      <c r="A10">
        <v>8</v>
      </c>
    </row>
    <row r="11" spans="1:1" x14ac:dyDescent="0.3">
      <c r="A11">
        <v>9</v>
      </c>
    </row>
    <row r="12" spans="1:1" x14ac:dyDescent="0.3">
      <c r="A12">
        <v>10</v>
      </c>
    </row>
    <row r="13" spans="1:1" x14ac:dyDescent="0.3">
      <c r="A13">
        <v>11</v>
      </c>
    </row>
    <row r="14" spans="1:1" x14ac:dyDescent="0.3">
      <c r="A14">
        <v>12</v>
      </c>
    </row>
    <row r="15" spans="1:1" x14ac:dyDescent="0.3">
      <c r="A15">
        <v>13</v>
      </c>
    </row>
    <row r="16" spans="1:1" x14ac:dyDescent="0.3">
      <c r="A16">
        <v>14</v>
      </c>
    </row>
    <row r="17" spans="1:1" x14ac:dyDescent="0.3">
      <c r="A17">
        <v>15</v>
      </c>
    </row>
    <row r="18" spans="1:1" x14ac:dyDescent="0.3">
      <c r="A18">
        <v>16</v>
      </c>
    </row>
    <row r="19" spans="1:1" x14ac:dyDescent="0.3">
      <c r="A19">
        <v>17</v>
      </c>
    </row>
    <row r="20" spans="1:1" x14ac:dyDescent="0.3">
      <c r="A20">
        <v>18</v>
      </c>
    </row>
    <row r="21" spans="1:1" x14ac:dyDescent="0.3">
      <c r="A21">
        <v>19</v>
      </c>
    </row>
    <row r="22" spans="1:1" x14ac:dyDescent="0.3">
      <c r="A22">
        <v>20</v>
      </c>
    </row>
    <row r="23" spans="1:1" x14ac:dyDescent="0.3">
      <c r="A23">
        <v>21</v>
      </c>
    </row>
    <row r="24" spans="1:1" x14ac:dyDescent="0.3">
      <c r="A24">
        <v>22</v>
      </c>
    </row>
    <row r="25" spans="1:1" x14ac:dyDescent="0.3">
      <c r="A25">
        <v>23</v>
      </c>
    </row>
    <row r="26" spans="1:1" x14ac:dyDescent="0.3">
      <c r="A26">
        <v>24</v>
      </c>
    </row>
    <row r="27" spans="1:1" x14ac:dyDescent="0.3">
      <c r="A27">
        <v>25</v>
      </c>
    </row>
    <row r="28" spans="1:1" x14ac:dyDescent="0.3">
      <c r="A28">
        <v>26</v>
      </c>
    </row>
    <row r="29" spans="1:1" x14ac:dyDescent="0.3">
      <c r="A29">
        <v>27</v>
      </c>
    </row>
    <row r="30" spans="1:1" x14ac:dyDescent="0.3">
      <c r="A30">
        <v>28</v>
      </c>
    </row>
    <row r="31" spans="1:1" x14ac:dyDescent="0.3">
      <c r="A31">
        <v>29</v>
      </c>
    </row>
    <row r="32" spans="1:1" x14ac:dyDescent="0.3">
      <c r="A32">
        <v>30</v>
      </c>
    </row>
    <row r="33" spans="1:1" x14ac:dyDescent="0.3">
      <c r="A33">
        <v>31</v>
      </c>
    </row>
    <row r="34" spans="1:1" x14ac:dyDescent="0.3">
      <c r="A34">
        <v>32</v>
      </c>
    </row>
    <row r="35" spans="1:1" x14ac:dyDescent="0.3">
      <c r="A35">
        <v>33</v>
      </c>
    </row>
    <row r="36" spans="1:1" x14ac:dyDescent="0.3">
      <c r="A36">
        <v>34</v>
      </c>
    </row>
    <row r="37" spans="1:1" x14ac:dyDescent="0.3">
      <c r="A37">
        <v>35</v>
      </c>
    </row>
    <row r="38" spans="1:1" x14ac:dyDescent="0.3">
      <c r="A38">
        <v>36</v>
      </c>
    </row>
    <row r="39" spans="1:1" x14ac:dyDescent="0.3">
      <c r="A39">
        <v>37</v>
      </c>
    </row>
    <row r="40" spans="1:1" x14ac:dyDescent="0.3">
      <c r="A40">
        <v>38</v>
      </c>
    </row>
    <row r="41" spans="1:1" x14ac:dyDescent="0.3">
      <c r="A41">
        <v>39</v>
      </c>
    </row>
    <row r="42" spans="1:1" x14ac:dyDescent="0.3">
      <c r="A42">
        <v>40</v>
      </c>
    </row>
    <row r="43" spans="1:1" x14ac:dyDescent="0.3">
      <c r="A43">
        <v>41</v>
      </c>
    </row>
    <row r="44" spans="1:1" x14ac:dyDescent="0.3">
      <c r="A44">
        <v>42</v>
      </c>
    </row>
    <row r="45" spans="1:1" x14ac:dyDescent="0.3">
      <c r="A45">
        <v>43</v>
      </c>
    </row>
    <row r="46" spans="1:1" x14ac:dyDescent="0.3">
      <c r="A46">
        <v>44</v>
      </c>
    </row>
    <row r="47" spans="1:1" x14ac:dyDescent="0.3">
      <c r="A47">
        <v>45</v>
      </c>
    </row>
    <row r="48" spans="1:1" x14ac:dyDescent="0.3">
      <c r="A48">
        <v>46</v>
      </c>
    </row>
    <row r="49" spans="1:1" x14ac:dyDescent="0.3">
      <c r="A49">
        <v>47</v>
      </c>
    </row>
    <row r="50" spans="1:1" x14ac:dyDescent="0.3">
      <c r="A50">
        <v>48</v>
      </c>
    </row>
    <row r="51" spans="1:1" x14ac:dyDescent="0.3">
      <c r="A51">
        <v>49</v>
      </c>
    </row>
    <row r="52" spans="1:1" x14ac:dyDescent="0.3">
      <c r="A52">
        <v>50</v>
      </c>
    </row>
    <row r="53" spans="1:1" x14ac:dyDescent="0.3">
      <c r="A53">
        <v>51</v>
      </c>
    </row>
    <row r="54" spans="1:1" x14ac:dyDescent="0.3">
      <c r="A54">
        <v>52</v>
      </c>
    </row>
    <row r="55" spans="1:1" x14ac:dyDescent="0.3">
      <c r="A55">
        <v>53</v>
      </c>
    </row>
    <row r="56" spans="1:1" x14ac:dyDescent="0.3">
      <c r="A56">
        <v>54</v>
      </c>
    </row>
    <row r="57" spans="1:1" x14ac:dyDescent="0.3">
      <c r="A57">
        <v>55</v>
      </c>
    </row>
    <row r="58" spans="1:1" x14ac:dyDescent="0.3">
      <c r="A58">
        <v>56</v>
      </c>
    </row>
    <row r="59" spans="1:1" x14ac:dyDescent="0.3">
      <c r="A59">
        <v>57</v>
      </c>
    </row>
    <row r="60" spans="1:1" x14ac:dyDescent="0.3">
      <c r="A60">
        <v>58</v>
      </c>
    </row>
    <row r="61" spans="1:1" x14ac:dyDescent="0.3">
      <c r="A61">
        <v>59</v>
      </c>
    </row>
    <row r="62" spans="1:1" x14ac:dyDescent="0.3">
      <c r="A62">
        <v>60</v>
      </c>
    </row>
    <row r="63" spans="1:1" x14ac:dyDescent="0.3">
      <c r="A63">
        <v>61</v>
      </c>
    </row>
    <row r="64" spans="1:1" x14ac:dyDescent="0.3">
      <c r="A64">
        <v>62</v>
      </c>
    </row>
    <row r="65" spans="1:1" x14ac:dyDescent="0.3">
      <c r="A65">
        <v>63</v>
      </c>
    </row>
    <row r="66" spans="1:1" x14ac:dyDescent="0.3">
      <c r="A66">
        <v>64</v>
      </c>
    </row>
    <row r="67" spans="1:1" x14ac:dyDescent="0.3">
      <c r="A67">
        <v>65</v>
      </c>
    </row>
    <row r="68" spans="1:1" x14ac:dyDescent="0.3">
      <c r="A68">
        <v>66</v>
      </c>
    </row>
    <row r="69" spans="1:1" x14ac:dyDescent="0.3">
      <c r="A69">
        <v>67</v>
      </c>
    </row>
    <row r="70" spans="1:1" x14ac:dyDescent="0.3">
      <c r="A70">
        <v>68</v>
      </c>
    </row>
    <row r="71" spans="1:1" x14ac:dyDescent="0.3">
      <c r="A71">
        <v>69</v>
      </c>
    </row>
    <row r="72" spans="1:1" x14ac:dyDescent="0.3">
      <c r="A72">
        <v>70</v>
      </c>
    </row>
    <row r="73" spans="1:1" x14ac:dyDescent="0.3">
      <c r="A73">
        <v>71</v>
      </c>
    </row>
    <row r="74" spans="1:1" x14ac:dyDescent="0.3">
      <c r="A74">
        <v>72</v>
      </c>
    </row>
    <row r="75" spans="1:1" x14ac:dyDescent="0.3">
      <c r="A75">
        <v>73</v>
      </c>
    </row>
    <row r="76" spans="1:1" x14ac:dyDescent="0.3">
      <c r="A76">
        <v>74</v>
      </c>
    </row>
    <row r="77" spans="1:1" x14ac:dyDescent="0.3">
      <c r="A77">
        <v>75</v>
      </c>
    </row>
    <row r="78" spans="1:1" x14ac:dyDescent="0.3">
      <c r="A78">
        <v>76</v>
      </c>
    </row>
    <row r="79" spans="1:1" x14ac:dyDescent="0.3">
      <c r="A79">
        <v>77</v>
      </c>
    </row>
    <row r="80" spans="1:1" x14ac:dyDescent="0.3">
      <c r="A80">
        <v>78</v>
      </c>
    </row>
    <row r="81" spans="1:1" x14ac:dyDescent="0.3">
      <c r="A81">
        <v>79</v>
      </c>
    </row>
    <row r="82" spans="1:1" x14ac:dyDescent="0.3">
      <c r="A82">
        <v>80</v>
      </c>
    </row>
    <row r="83" spans="1:1" x14ac:dyDescent="0.3">
      <c r="A83">
        <v>81</v>
      </c>
    </row>
    <row r="84" spans="1:1" x14ac:dyDescent="0.3">
      <c r="A84">
        <v>82</v>
      </c>
    </row>
    <row r="85" spans="1:1" x14ac:dyDescent="0.3">
      <c r="A85">
        <v>83</v>
      </c>
    </row>
    <row r="86" spans="1:1" x14ac:dyDescent="0.3">
      <c r="A86">
        <v>84</v>
      </c>
    </row>
    <row r="87" spans="1:1" x14ac:dyDescent="0.3">
      <c r="A87">
        <v>85</v>
      </c>
    </row>
    <row r="88" spans="1:1" x14ac:dyDescent="0.3">
      <c r="A88">
        <v>86</v>
      </c>
    </row>
    <row r="89" spans="1:1" x14ac:dyDescent="0.3">
      <c r="A89">
        <v>87</v>
      </c>
    </row>
    <row r="90" spans="1:1" x14ac:dyDescent="0.3">
      <c r="A90">
        <v>88</v>
      </c>
    </row>
    <row r="91" spans="1:1" x14ac:dyDescent="0.3">
      <c r="A91">
        <v>89</v>
      </c>
    </row>
    <row r="92" spans="1:1" x14ac:dyDescent="0.3">
      <c r="A92">
        <v>90</v>
      </c>
    </row>
    <row r="93" spans="1:1" x14ac:dyDescent="0.3">
      <c r="A93">
        <v>91</v>
      </c>
    </row>
    <row r="94" spans="1:1" x14ac:dyDescent="0.3">
      <c r="A94">
        <v>92</v>
      </c>
    </row>
    <row r="95" spans="1:1" x14ac:dyDescent="0.3">
      <c r="A95">
        <v>93</v>
      </c>
    </row>
    <row r="96" spans="1:1" x14ac:dyDescent="0.3">
      <c r="A96">
        <v>94</v>
      </c>
    </row>
    <row r="97" spans="1:1" x14ac:dyDescent="0.3">
      <c r="A97">
        <v>95</v>
      </c>
    </row>
    <row r="98" spans="1:1" x14ac:dyDescent="0.3">
      <c r="A98">
        <v>96</v>
      </c>
    </row>
    <row r="99" spans="1:1" x14ac:dyDescent="0.3">
      <c r="A99">
        <v>97</v>
      </c>
    </row>
    <row r="100" spans="1:1" x14ac:dyDescent="0.3">
      <c r="A100">
        <v>98</v>
      </c>
    </row>
    <row r="101" spans="1:1" x14ac:dyDescent="0.3">
      <c r="A101">
        <v>99</v>
      </c>
    </row>
    <row r="102" spans="1:1" x14ac:dyDescent="0.3">
      <c r="A102">
        <v>100</v>
      </c>
    </row>
    <row r="103" spans="1:1" x14ac:dyDescent="0.3">
      <c r="A103">
        <v>101</v>
      </c>
    </row>
    <row r="104" spans="1:1" x14ac:dyDescent="0.3">
      <c r="A104">
        <v>102</v>
      </c>
    </row>
    <row r="105" spans="1:1" x14ac:dyDescent="0.3">
      <c r="A105">
        <v>103</v>
      </c>
    </row>
    <row r="106" spans="1:1" x14ac:dyDescent="0.3">
      <c r="A106">
        <v>104</v>
      </c>
    </row>
    <row r="107" spans="1:1" x14ac:dyDescent="0.3">
      <c r="A107">
        <v>105</v>
      </c>
    </row>
    <row r="108" spans="1:1" x14ac:dyDescent="0.3">
      <c r="A108">
        <v>106</v>
      </c>
    </row>
    <row r="109" spans="1:1" x14ac:dyDescent="0.3">
      <c r="A109">
        <v>107</v>
      </c>
    </row>
    <row r="110" spans="1:1" x14ac:dyDescent="0.3">
      <c r="A110">
        <v>108</v>
      </c>
    </row>
    <row r="111" spans="1:1" x14ac:dyDescent="0.3">
      <c r="A111">
        <v>109</v>
      </c>
    </row>
    <row r="112" spans="1:1" x14ac:dyDescent="0.3">
      <c r="A112">
        <v>110</v>
      </c>
    </row>
    <row r="113" spans="1:1" x14ac:dyDescent="0.3">
      <c r="A113">
        <v>111</v>
      </c>
    </row>
    <row r="114" spans="1:1" x14ac:dyDescent="0.3">
      <c r="A114">
        <v>112</v>
      </c>
    </row>
    <row r="115" spans="1:1" x14ac:dyDescent="0.3">
      <c r="A115">
        <v>113</v>
      </c>
    </row>
    <row r="116" spans="1:1" x14ac:dyDescent="0.3">
      <c r="A116">
        <v>114</v>
      </c>
    </row>
    <row r="117" spans="1:1" x14ac:dyDescent="0.3">
      <c r="A117">
        <v>115</v>
      </c>
    </row>
    <row r="118" spans="1:1" x14ac:dyDescent="0.3">
      <c r="A118">
        <v>116</v>
      </c>
    </row>
    <row r="119" spans="1:1" x14ac:dyDescent="0.3">
      <c r="A119">
        <v>117</v>
      </c>
    </row>
    <row r="120" spans="1:1" x14ac:dyDescent="0.3">
      <c r="A120">
        <v>118</v>
      </c>
    </row>
    <row r="121" spans="1:1" x14ac:dyDescent="0.3">
      <c r="A121">
        <v>119</v>
      </c>
    </row>
    <row r="122" spans="1:1" x14ac:dyDescent="0.3">
      <c r="A122">
        <v>120</v>
      </c>
    </row>
    <row r="123" spans="1:1" x14ac:dyDescent="0.3">
      <c r="A123">
        <v>121</v>
      </c>
    </row>
    <row r="124" spans="1:1" x14ac:dyDescent="0.3">
      <c r="A124">
        <v>122</v>
      </c>
    </row>
    <row r="125" spans="1:1" x14ac:dyDescent="0.3">
      <c r="A125">
        <v>123</v>
      </c>
    </row>
    <row r="126" spans="1:1" x14ac:dyDescent="0.3">
      <c r="A126">
        <v>124</v>
      </c>
    </row>
    <row r="127" spans="1:1" x14ac:dyDescent="0.3">
      <c r="A127">
        <v>125</v>
      </c>
    </row>
    <row r="128" spans="1:1" x14ac:dyDescent="0.3">
      <c r="A128">
        <v>126</v>
      </c>
    </row>
    <row r="129" spans="1:1" x14ac:dyDescent="0.3">
      <c r="A129">
        <v>127</v>
      </c>
    </row>
    <row r="130" spans="1:1" x14ac:dyDescent="0.3">
      <c r="A130">
        <v>128</v>
      </c>
    </row>
    <row r="131" spans="1:1" x14ac:dyDescent="0.3">
      <c r="A131">
        <v>129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товары</vt:lpstr>
      <vt:lpstr>Лист1</vt:lpstr>
      <vt:lpstr>товары!Область_печати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dc:creator>
  <cp:lastModifiedBy>Марина В. Шевченко</cp:lastModifiedBy>
  <cp:lastPrinted>2024-10-18T10:01:01Z</cp:lastPrinted>
  <dcterms:created xsi:type="dcterms:W3CDTF">2017-12-20T08:23:22Z</dcterms:created>
  <dcterms:modified xsi:type="dcterms:W3CDTF">2025-11-24T09:19:36Z</dcterms:modified>
</cp:coreProperties>
</file>